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caisley/Desktop/FSW Documents/"/>
    </mc:Choice>
  </mc:AlternateContent>
  <xr:revisionPtr revIDLastSave="0" documentId="13_ncr:1_{29EDC792-60FE-BD47-9BF0-C2CD1783B468}" xr6:coauthVersionLast="31" xr6:coauthVersionMax="31" xr10:uidLastSave="{00000000-0000-0000-0000-000000000000}"/>
  <bookViews>
    <workbookView xWindow="380" yWindow="460" windowWidth="28040" windowHeight="15940" xr2:uid="{591E49F6-2A09-734B-9D50-575E143C766A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9" i="1"/>
  <c r="H5" i="1" l="1"/>
  <c r="I4" i="1" l="1"/>
  <c r="K4" i="1" s="1"/>
  <c r="B5" i="1"/>
  <c r="C4" i="1" l="1"/>
  <c r="E4" i="1" s="1"/>
  <c r="B11" i="1"/>
  <c r="E11" i="1" s="1"/>
  <c r="B9" i="1"/>
  <c r="B10" i="1"/>
  <c r="E10" i="1" s="1"/>
  <c r="I3" i="1"/>
  <c r="I5" i="1" s="1"/>
  <c r="C3" i="1"/>
  <c r="E9" i="1" l="1"/>
  <c r="E12" i="1" s="1"/>
  <c r="B12" i="1"/>
  <c r="K3" i="1"/>
  <c r="K5" i="1" s="1"/>
  <c r="C5" i="1"/>
  <c r="E3" i="1"/>
  <c r="E5" i="1" l="1"/>
  <c r="C14" i="1" s="1"/>
</calcChain>
</file>

<file path=xl/sharedStrings.xml><?xml version="1.0" encoding="utf-8"?>
<sst xmlns="http://schemas.openxmlformats.org/spreadsheetml/2006/main" count="31" uniqueCount="21">
  <si>
    <t>Investment</t>
  </si>
  <si>
    <t>Contribution</t>
  </si>
  <si>
    <t>Total</t>
  </si>
  <si>
    <t>Percentage of Portfolio</t>
  </si>
  <si>
    <t>Charge</t>
  </si>
  <si>
    <t>Weighted Average</t>
  </si>
  <si>
    <t>Prudential Personal Pension</t>
  </si>
  <si>
    <t>LV Fund Charges</t>
  </si>
  <si>
    <t>LV Product Charges</t>
  </si>
  <si>
    <t>Prufund TIP</t>
  </si>
  <si>
    <t>Amount</t>
  </si>
  <si>
    <t xml:space="preserve">Percentage of Portfolio </t>
  </si>
  <si>
    <t xml:space="preserve"> </t>
  </si>
  <si>
    <t>Overall Difference</t>
  </si>
  <si>
    <t>Overall Annual Saving</t>
  </si>
  <si>
    <t>Product Charge (%)</t>
  </si>
  <si>
    <t>Adviser Charges (%)</t>
  </si>
  <si>
    <t>Prudential Total Charge (%)</t>
  </si>
  <si>
    <t>Prufund Growth</t>
  </si>
  <si>
    <t>Vanguard LifeStrategy 40%</t>
  </si>
  <si>
    <t>LV Total Charge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</si>
</sst>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£&quot;* #,##0.00_);_(&quot;£&quot;* \(#,##0.00\);_(&quot;£&quot;* &quot;-&quot;??_);_(@_)"/>
    <numFmt numFmtId="164" formatCode="0.000%"/>
    <numFmt numFmtId="165" formatCode="_(* #,##0.00000000000_);_(* \(#,##0.00000000000\);_(* &quot;-&quot;???????????_);_(@_)"/>
    <numFmt numFmtId="166" formatCode="#,##0.000_);\(#,##0.000\)"/>
    <numFmt numFmtId="167" formatCode="0.0000000"/>
    <numFmt numFmtId="168" formatCode="0.000000"/>
    <numFmt numFmtId="169" formatCode="_(* #,##0.000000_);_(* \(#,##0.000000\);_(* &quot;-&quot;?????????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9">
    <xf numFmtId="0" fontId="0" fillId="0" borderId="0" xfId="0"/>
    <xf numFmtId="44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0" fontId="0" fillId="0" borderId="0" xfId="0" applyNumberFormat="1"/>
    <xf numFmtId="0" fontId="1" fillId="5" borderId="0" xfId="4"/>
    <xf numFmtId="2" fontId="1" fillId="5" borderId="0" xfId="4" applyNumberFormat="1"/>
    <xf numFmtId="166" fontId="1" fillId="5" borderId="0" xfId="4" applyNumberFormat="1"/>
    <xf numFmtId="168" fontId="1" fillId="5" borderId="0" xfId="4" applyNumberFormat="1"/>
    <xf numFmtId="44" fontId="1" fillId="5" borderId="0" xfId="4" applyNumberFormat="1"/>
    <xf numFmtId="167" fontId="1" fillId="5" borderId="0" xfId="4" applyNumberFormat="1"/>
    <xf numFmtId="167" fontId="1" fillId="5" borderId="1" xfId="4" applyNumberFormat="1" applyBorder="1"/>
    <xf numFmtId="2" fontId="1" fillId="4" borderId="1" xfId="3" applyNumberFormat="1" applyBorder="1"/>
    <xf numFmtId="0" fontId="1" fillId="4" borderId="0" xfId="3"/>
    <xf numFmtId="44" fontId="1" fillId="4" borderId="0" xfId="3" applyNumberFormat="1"/>
    <xf numFmtId="2" fontId="1" fillId="4" borderId="0" xfId="3" applyNumberFormat="1"/>
    <xf numFmtId="166" fontId="1" fillId="4" borderId="0" xfId="3" applyNumberFormat="1"/>
    <xf numFmtId="0" fontId="2" fillId="2" borderId="0" xfId="1"/>
    <xf numFmtId="10" fontId="2" fillId="2" borderId="0" xfId="1" applyNumberFormat="1"/>
    <xf numFmtId="44" fontId="2" fillId="2" borderId="0" xfId="1" applyNumberFormat="1"/>
    <xf numFmtId="169" fontId="0" fillId="0" borderId="0" xfId="0" applyNumberFormat="1"/>
    <xf numFmtId="169" fontId="1" fillId="4" borderId="0" xfId="3" applyNumberFormat="1"/>
    <xf numFmtId="2" fontId="4" fillId="3" borderId="0" xfId="2" applyNumberFormat="1"/>
    <xf numFmtId="0" fontId="0" fillId="4" borderId="1" xfId="3" applyFont="1" applyBorder="1"/>
    <xf numFmtId="0" fontId="3" fillId="0" borderId="0" xfId="0" applyFont="1"/>
    <xf numFmtId="0" fontId="0" fillId="5" borderId="1" xfId="4" applyFont="1" applyBorder="1"/>
  </cellXfs>
  <cellStyles count="5">
    <cellStyle name="60% - Accent2" xfId="3" builtinId="36"/>
    <cellStyle name="60% - Accent6" xfId="4" builtinId="52"/>
    <cellStyle name="Accent2" xfId="2" builtinId="33"/>
    <cellStyle name="Good" xfId="1" builtinId="26"/>
    <cellStyle name="Normal" xfId="0" builtinId="0"/>
  </cellStyles>
  <dxfs count="10">
    <dxf>
      <numFmt numFmtId="168" formatCode="0.000000"/>
    </dxf>
    <dxf>
      <numFmt numFmtId="14" formatCode="0.00%"/>
    </dxf>
    <dxf>
      <numFmt numFmtId="2" formatCode="0.00"/>
    </dxf>
    <dxf>
      <numFmt numFmtId="2" formatCode="0.00"/>
    </dxf>
    <dxf>
      <numFmt numFmtId="165" formatCode="_(* #,##0.00000000000_);_(* \(#,##0.00000000000\);_(* &quot;-&quot;???????????_);_(@_)"/>
    </dxf>
    <dxf>
      <numFmt numFmtId="2" formatCode="0.00"/>
    </dxf>
    <dxf>
      <numFmt numFmtId="34" formatCode="_(&quot;£&quot;* #,##0.00_);_(&quot;£&quot;* \(#,##0.00\);_(&quot;£&quot;* &quot;-&quot;??_);_(@_)"/>
    </dxf>
    <dxf>
      <numFmt numFmtId="167" formatCode="0.0000000"/>
    </dxf>
    <dxf>
      <numFmt numFmtId="2" formatCode="0.00"/>
    </dxf>
    <dxf>
      <numFmt numFmtId="34" formatCode="_(&quot;£&quot;* #,##0.00_);_(&quot;£&quot;* \(#,##0.00\);_(&quot;£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61A791-3358-134B-A6BC-24B16BDBEF01}" name="Table1" displayName="Table1" ref="A2:E5" totalsRowShown="0">
  <autoFilter ref="A2:E5" xr:uid="{FF80D07A-3E82-CB49-947B-6BCD9B3AD4F3}"/>
  <tableColumns count="5">
    <tableColumn id="1" xr3:uid="{A10F4C01-043A-5A44-93CC-3AEE3A936543}" name="Investment"/>
    <tableColumn id="2" xr3:uid="{2F10FFDC-9E0B-6B4B-8914-34E665F45DB8}" name="Contribution" dataDxfId="9"/>
    <tableColumn id="3" xr3:uid="{02DCB88F-5CCF-4740-93FA-15E1F413FE11}" name="Percentage of Portfolio" dataDxfId="8"/>
    <tableColumn id="4" xr3:uid="{50F348FA-5E78-A446-9AA0-8BDEB76A97B0}" name="Charge"/>
    <tableColumn id="5" xr3:uid="{121263ED-2E31-3643-B1D2-2E230FCA2765}" name="Weighted Average" dataDxfId="7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E20E3A-BA29-2B45-A11F-DD118E4E6B3D}" name="Table13" displayName="Table13" ref="G2:K5" totalsRowShown="0">
  <autoFilter ref="G2:K5" xr:uid="{600CCD8A-678F-CD47-8EF4-21A0771FD996}"/>
  <tableColumns count="5">
    <tableColumn id="1" xr3:uid="{ECC5ABE8-3C01-924A-89AF-000C5A3687FB}" name="Investment"/>
    <tableColumn id="2" xr3:uid="{093C29B0-0F3F-F94A-BC12-CBC6DBC207C3}" name="Contribution" dataDxfId="6"/>
    <tableColumn id="3" xr3:uid="{4CE4ABF7-27F3-2D46-A377-D198330AAD0B}" name="Percentage of Portfolio" dataDxfId="5"/>
    <tableColumn id="4" xr3:uid="{88A7B88E-837B-5F42-865D-F9819557D810}" name="Charge"/>
    <tableColumn id="5" xr3:uid="{72C9124C-E111-1B44-89E6-1A36CEC2F9B3}" name="Weighted Average" dataDxfId="4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9CCCED-AE85-784E-9B96-5CC3E212E50C}" name="Table14" displayName="Table14" ref="A8:E11" totalsRowShown="0">
  <autoFilter ref="A8:E11" xr:uid="{5DE6A74E-BCDB-9D4F-87F7-92C637EFB7F6}"/>
  <tableColumns count="5">
    <tableColumn id="1" xr3:uid="{AB8FE90F-2338-4F44-8BA6-F502B0A915D8}" name="Amount"/>
    <tableColumn id="2" xr3:uid="{1AA99D1E-4D7F-5F47-A58D-1BEF6338AC5F}" name="Percentage of Portfolio " dataDxfId="3">
      <calculatedColumnFormula>SUM(Table14[[#This Row],[Amount]]/$B$5)*100</calculatedColumnFormula>
    </tableColumn>
    <tableColumn id="3" xr3:uid="{E4F66E4D-46DA-7342-90CD-5DED4C87C9E3}" name=" " dataDxfId="2"/>
    <tableColumn id="4" xr3:uid="{C24FB7C7-DB8A-2C4B-85CB-2E12198CACC8}" name="Charge" dataDxfId="1"/>
    <tableColumn id="5" xr3:uid="{150BC6C7-1CC5-BE43-AACF-68270D91210A}" name="Weighted Average" dataDxfId="0">
      <calculatedColumnFormula>SUM(B9*D9)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C965-6B38-E14F-B099-B1B22F220310}">
  <dimension ref="A1:K15"/>
  <sheetViews>
    <sheetView tabSelected="1" workbookViewId="0">
      <selection activeCell="I15" sqref="I15"/>
    </sheetView>
  </sheetViews>
  <sheetFormatPr baseColWidth="10" defaultRowHeight="16" x14ac:dyDescent="0.2"/>
  <cols>
    <col min="1" max="1" width="23.6640625" bestFit="1" customWidth="1"/>
    <col min="2" max="2" width="23.1640625" bestFit="1" customWidth="1"/>
    <col min="3" max="3" width="22.33203125" customWidth="1"/>
    <col min="4" max="4" width="19.1640625" bestFit="1" customWidth="1"/>
    <col min="5" max="5" width="22.5" style="5" bestFit="1" customWidth="1"/>
    <col min="7" max="7" width="24.1640625" bestFit="1" customWidth="1"/>
    <col min="8" max="8" width="24" bestFit="1" customWidth="1"/>
    <col min="9" max="9" width="22.6640625" bestFit="1" customWidth="1"/>
    <col min="10" max="10" width="9.33203125" bestFit="1" customWidth="1"/>
    <col min="11" max="11" width="20.5" bestFit="1" customWidth="1"/>
  </cols>
  <sheetData>
    <row r="1" spans="1:11" x14ac:dyDescent="0.2">
      <c r="A1" s="27" t="s">
        <v>7</v>
      </c>
      <c r="G1" s="27" t="s">
        <v>6</v>
      </c>
    </row>
    <row r="2" spans="1:11" x14ac:dyDescent="0.2">
      <c r="A2" t="s">
        <v>0</v>
      </c>
      <c r="B2" t="s">
        <v>1</v>
      </c>
      <c r="C2" t="s">
        <v>3</v>
      </c>
      <c r="D2" s="2" t="s">
        <v>4</v>
      </c>
      <c r="E2" s="5" t="s">
        <v>5</v>
      </c>
      <c r="G2" t="s">
        <v>0</v>
      </c>
      <c r="H2" t="s">
        <v>1</v>
      </c>
      <c r="I2" t="s">
        <v>3</v>
      </c>
      <c r="J2" s="2" t="s">
        <v>4</v>
      </c>
      <c r="K2" s="3" t="s">
        <v>5</v>
      </c>
    </row>
    <row r="3" spans="1:11" x14ac:dyDescent="0.2">
      <c r="A3" t="s">
        <v>9</v>
      </c>
      <c r="B3" s="1">
        <v>286372.09999999998</v>
      </c>
      <c r="C3" s="4">
        <f>SUM(B3/B5)*100</f>
        <v>73.732234921531244</v>
      </c>
      <c r="D3" s="2">
        <v>1.03E-2</v>
      </c>
      <c r="E3" s="5">
        <f>SUM(C3*D3)</f>
        <v>0.75944201969177183</v>
      </c>
      <c r="G3" t="s">
        <v>18</v>
      </c>
      <c r="H3" s="1">
        <v>286363.42</v>
      </c>
      <c r="I3" s="4">
        <f>SUM(H3/H5)*100</f>
        <v>73.730000081618002</v>
      </c>
      <c r="J3" s="7">
        <v>7.9000000000000008E-3</v>
      </c>
      <c r="K3" s="23">
        <f>SUM(I3*J3)</f>
        <v>0.5824670006447823</v>
      </c>
    </row>
    <row r="4" spans="1:11" x14ac:dyDescent="0.2">
      <c r="A4" t="s">
        <v>19</v>
      </c>
      <c r="B4" s="1">
        <v>102022.61</v>
      </c>
      <c r="C4" s="4">
        <f>SUM(B4/B5)*100</f>
        <v>26.267765078468759</v>
      </c>
      <c r="D4" s="2">
        <v>2.2000000000000001E-3</v>
      </c>
      <c r="E4" s="5">
        <f>SUM(C4*D4)</f>
        <v>5.7789083172631275E-2</v>
      </c>
      <c r="G4" t="s">
        <v>19</v>
      </c>
      <c r="H4" s="1">
        <v>102031.29</v>
      </c>
      <c r="I4" s="4">
        <f>SUM(H4/H5)*100</f>
        <v>26.269999918381998</v>
      </c>
      <c r="J4" s="7">
        <v>2.2000000000000001E-3</v>
      </c>
      <c r="K4" s="23">
        <f>SUM(I4*J4)</f>
        <v>5.7793999820440402E-2</v>
      </c>
    </row>
    <row r="5" spans="1:11" x14ac:dyDescent="0.2">
      <c r="A5" s="8" t="s">
        <v>2</v>
      </c>
      <c r="B5" s="12">
        <f>SUM(B3:B4)</f>
        <v>388394.70999999996</v>
      </c>
      <c r="C5" s="9">
        <f>SUM(C3:C4)</f>
        <v>100</v>
      </c>
      <c r="D5" s="10"/>
      <c r="E5" s="13">
        <f>SUM(E3+E4)</f>
        <v>0.81723110286440315</v>
      </c>
      <c r="G5" s="16" t="s">
        <v>2</v>
      </c>
      <c r="H5" s="17">
        <f>SUM(H3:H4)</f>
        <v>388394.70999999996</v>
      </c>
      <c r="I5" s="18">
        <f>SUM(I3:I4)</f>
        <v>100</v>
      </c>
      <c r="J5" s="19"/>
      <c r="K5" s="24">
        <f>SUM(K3+K4)</f>
        <v>0.64026100046522272</v>
      </c>
    </row>
    <row r="6" spans="1:11" x14ac:dyDescent="0.2">
      <c r="H6" s="1"/>
      <c r="I6" s="25" t="s">
        <v>15</v>
      </c>
      <c r="J6" s="4">
        <v>0.35</v>
      </c>
      <c r="K6" s="3"/>
    </row>
    <row r="7" spans="1:11" x14ac:dyDescent="0.2">
      <c r="A7" s="27" t="s">
        <v>8</v>
      </c>
      <c r="H7" s="1"/>
      <c r="I7" s="25" t="s">
        <v>16</v>
      </c>
      <c r="J7" s="4">
        <v>0.5</v>
      </c>
      <c r="K7" s="3"/>
    </row>
    <row r="8" spans="1:11" x14ac:dyDescent="0.2">
      <c r="A8" t="s">
        <v>10</v>
      </c>
      <c r="B8" s="7" t="s">
        <v>11</v>
      </c>
      <c r="C8" t="s">
        <v>12</v>
      </c>
      <c r="D8" s="2" t="s">
        <v>4</v>
      </c>
      <c r="E8" s="5" t="s">
        <v>5</v>
      </c>
      <c r="J8" s="4"/>
    </row>
    <row r="9" spans="1:11" ht="17" thickBot="1" x14ac:dyDescent="0.25">
      <c r="A9">
        <v>75000</v>
      </c>
      <c r="B9" s="4">
        <f>SUM(Table14[[#This Row],[Amount]]/$B$5)*100</f>
        <v>19.310252706582954</v>
      </c>
      <c r="C9" s="4"/>
      <c r="D9" s="7">
        <v>5.4999999999999997E-3</v>
      </c>
      <c r="E9" s="6">
        <f>SUM(B9*D9)</f>
        <v>0.10620638988620625</v>
      </c>
      <c r="H9" s="26" t="s">
        <v>17</v>
      </c>
      <c r="I9" s="15">
        <f>SUM(K5+J6+J7)</f>
        <v>1.4902610004652228</v>
      </c>
    </row>
    <row r="10" spans="1:11" ht="17" thickTop="1" x14ac:dyDescent="0.2">
      <c r="A10">
        <v>275000</v>
      </c>
      <c r="B10" s="4">
        <f>SUM(Table14[[#This Row],[Amount]]/$B$5)*100</f>
        <v>70.804259924137497</v>
      </c>
      <c r="C10" s="4"/>
      <c r="D10" s="7">
        <v>3.5000000000000001E-3</v>
      </c>
      <c r="E10" s="6">
        <f t="shared" ref="E10:E11" si="0">SUM(B10*D10)</f>
        <v>0.24781490973448125</v>
      </c>
    </row>
    <row r="11" spans="1:11" x14ac:dyDescent="0.2">
      <c r="A11">
        <v>38394.71</v>
      </c>
      <c r="B11" s="4">
        <f>SUM(Table14[[#This Row],[Amount]]/$B$5)*100</f>
        <v>9.8854873692795664</v>
      </c>
      <c r="D11" s="7">
        <v>2E-3</v>
      </c>
      <c r="E11" s="6">
        <f t="shared" si="0"/>
        <v>1.9770974738559134E-2</v>
      </c>
    </row>
    <row r="12" spans="1:11" x14ac:dyDescent="0.2">
      <c r="A12" s="8" t="s">
        <v>2</v>
      </c>
      <c r="B12" s="9">
        <f>SUM(B9:B11)</f>
        <v>100.00000000000003</v>
      </c>
      <c r="C12" s="9"/>
      <c r="D12" s="10"/>
      <c r="E12" s="11">
        <f>SUM(E9+E10)</f>
        <v>0.35402129962068751</v>
      </c>
    </row>
    <row r="14" spans="1:11" ht="17" thickBot="1" x14ac:dyDescent="0.25">
      <c r="B14" s="28" t="s">
        <v>20</v>
      </c>
      <c r="C14" s="14">
        <f>SUM(E5+E12+J7)</f>
        <v>1.6712524024850905</v>
      </c>
      <c r="H14" s="20" t="s">
        <v>13</v>
      </c>
      <c r="I14" s="21">
        <v>1.8E-3</v>
      </c>
    </row>
    <row r="15" spans="1:11" ht="17" thickTop="1" x14ac:dyDescent="0.2">
      <c r="H15" s="20" t="s">
        <v>14</v>
      </c>
      <c r="I15" s="22">
        <f>SUM(H5*I14)</f>
        <v>699.11047799999994</v>
      </c>
    </row>
  </sheetData>
  <pageMargins left="0.7" right="0.7" top="0.75" bottom="0.75" header="0.3" footer="0.3"/>
  <pageSetup paperSize="9" orientation="portrait" horizontalDpi="0" verticalDpi="0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Caisley</dc:creator>
  <cp:lastModifiedBy>Ryan Caisley</cp:lastModifiedBy>
  <dcterms:created xsi:type="dcterms:W3CDTF">2018-02-22T16:20:25Z</dcterms:created>
  <dcterms:modified xsi:type="dcterms:W3CDTF">2018-03-28T09:02:53Z</dcterms:modified>
</cp:coreProperties>
</file>