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fabi\OneDrive - Benjamin Fabi\CASA FABI LTD\Paraplanning Tools\Analysis\Calculators\"/>
    </mc:Choice>
  </mc:AlternateContent>
  <xr:revisionPtr revIDLastSave="0" documentId="13_ncr:1_{7A47FDE3-5807-4433-A85A-115CBC22B98A}" xr6:coauthVersionLast="34" xr6:coauthVersionMax="34" xr10:uidLastSave="{00000000-0000-0000-0000-000000000000}"/>
  <bookViews>
    <workbookView xWindow="0" yWindow="0" windowWidth="28800" windowHeight="12225" xr2:uid="{59EF2FF1-7A79-4E97-BFC0-532042637471}"/>
  </bookViews>
  <sheets>
    <sheet name="Sheet1" sheetId="1" r:id="rId1"/>
  </sheets>
  <definedNames>
    <definedName name="comp_periods">Sheet1!$D$1*Sheet1!$D$2</definedName>
    <definedName name="cont">Sheet1!$D$3</definedName>
    <definedName name="cont_inc">Sheet1!$D$8</definedName>
    <definedName name="fund_value">Sheet1!$D$4</definedName>
    <definedName name="growth">Sheet1!$D$5-Sheet1!$D$6</definedName>
    <definedName name="inflation">Sheet1!$D$7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1" i="1"/>
  <c r="D3" i="1"/>
  <c r="D2" i="1"/>
  <c r="D8" i="1" l="1"/>
  <c r="D5" i="1"/>
  <c r="D6" i="1"/>
  <c r="D7" i="1"/>
  <c r="G3" i="1" l="1"/>
  <c r="G2" i="1"/>
  <c r="G4" i="1" l="1"/>
  <c r="G5" i="1" s="1"/>
</calcChain>
</file>

<file path=xl/sharedStrings.xml><?xml version="1.0" encoding="utf-8"?>
<sst xmlns="http://schemas.openxmlformats.org/spreadsheetml/2006/main" count="13" uniqueCount="13">
  <si>
    <t>Growth pa</t>
  </si>
  <si>
    <t>Future value of current fund</t>
  </si>
  <si>
    <t>Future value of regulars</t>
  </si>
  <si>
    <t>Combined future value</t>
  </si>
  <si>
    <t>Real future value</t>
  </si>
  <si>
    <t>Contribution Frequency</t>
  </si>
  <si>
    <t>Years to illustrate</t>
  </si>
  <si>
    <t>monthly</t>
  </si>
  <si>
    <t>Contribution amount</t>
  </si>
  <si>
    <t>Charges pa</t>
  </si>
  <si>
    <t>Inflation pa</t>
  </si>
  <si>
    <t>Contribution increase pa</t>
  </si>
  <si>
    <t>Current fund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</si>
</sst>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164" formatCode="&quot;£&quot;#,##0.00"/>
    <numFmt numFmtId="165" formatCode="&quot;£&quot;#,##0"/>
    <numFmt numFmtId="166" formatCode="0.000%"/>
  </numFmts>
  <fonts count="3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9" fontId="2" fillId="0" borderId="0" applyFont="0" applyFill="0" applyBorder="0" applyAlignment="0" applyProtection="0"/>
  </cellStyleXfs>
  <cellXfs count="10">
    <xf numFmtId="0" fontId="0" fillId="0" borderId="0" xfId="0"/>
    <xf numFmtId="8" fontId="0" fillId="0" borderId="0" xfId="0" applyNumberFormat="1"/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10" fontId="0" fillId="0" borderId="0" xfId="2" applyNumberFormat="1" applyFont="1"/>
    <xf numFmtId="166" fontId="0" fillId="0" borderId="0" xfId="2" applyNumberFormat="1" applyFont="1"/>
    <xf numFmtId="0" fontId="1" fillId="2" borderId="1" xfId="1" applyProtection="1">
      <protection locked="0"/>
    </xf>
    <xf numFmtId="165" fontId="1" fillId="2" borderId="1" xfId="1" applyNumberFormat="1" applyProtection="1">
      <protection locked="0"/>
    </xf>
    <xf numFmtId="10" fontId="1" fillId="2" borderId="1" xfId="1" applyNumberFormat="1" applyProtection="1">
      <protection locked="0"/>
    </xf>
  </cellXfs>
  <cellStyles count="3">
    <cellStyle name="Input" xfId="1" builtinId="20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CB447-5D79-43C6-8B93-9494D683FF1B}">
  <dimension ref="B1:G22"/>
  <sheetViews>
    <sheetView showGridLines="0" showRowColHeaders="0" tabSelected="1" workbookViewId="0">
      <selection activeCell="C3" sqref="C3"/>
    </sheetView>
  </sheetViews>
  <sheetFormatPr defaultRowHeight="15" x14ac:dyDescent="0.25"/>
  <cols>
    <col min="2" max="2" width="23.140625" customWidth="1"/>
    <col min="3" max="3" width="12.140625" bestFit="1" customWidth="1"/>
    <col min="4" max="4" width="13" hidden="1" customWidth="1"/>
    <col min="5" max="5" width="8.28515625" customWidth="1"/>
    <col min="6" max="6" width="26.42578125" bestFit="1" customWidth="1"/>
    <col min="7" max="7" width="15.5703125" customWidth="1"/>
  </cols>
  <sheetData>
    <row r="1" spans="2:7" x14ac:dyDescent="0.25">
      <c r="B1" t="s">
        <v>6</v>
      </c>
      <c r="C1" s="7">
        <v>10</v>
      </c>
      <c r="D1">
        <f>C1</f>
        <v>10</v>
      </c>
    </row>
    <row r="2" spans="2:7" x14ac:dyDescent="0.25">
      <c r="B2" t="s">
        <v>5</v>
      </c>
      <c r="C2" s="7" t="s">
        <v>7</v>
      </c>
      <c r="D2">
        <f>IF(C2="monthly",12,IF(C2="annually",1,IF(C2="quarterly",4,"check")))</f>
        <v>12</v>
      </c>
      <c r="F2" t="s">
        <v>1</v>
      </c>
      <c r="G2" s="1">
        <f>FV(growth,comp_periods,0,fund_value,1)</f>
        <v>147509.14724716905</v>
      </c>
    </row>
    <row r="3" spans="2:7" x14ac:dyDescent="0.25">
      <c r="B3" t="s">
        <v>8</v>
      </c>
      <c r="C3" s="8">
        <v>1000</v>
      </c>
      <c r="D3" s="3">
        <f>C3</f>
        <v>1000</v>
      </c>
      <c r="F3" t="s">
        <v>2</v>
      </c>
      <c r="G3" s="2">
        <f>cont*((1+growth)^comp_periods-(1+cont_inc)^comp_periods)/(growth-cont_inc)</f>
        <v>176743.92854671559</v>
      </c>
    </row>
    <row r="4" spans="2:7" x14ac:dyDescent="0.25">
      <c r="B4" t="s">
        <v>12</v>
      </c>
      <c r="C4" s="8">
        <v>100000</v>
      </c>
      <c r="D4" s="3">
        <f>C4*-1</f>
        <v>-100000</v>
      </c>
      <c r="F4" t="s">
        <v>3</v>
      </c>
      <c r="G4" s="1">
        <f>SUM(G2:G3)</f>
        <v>324253.07579388464</v>
      </c>
    </row>
    <row r="5" spans="2:7" x14ac:dyDescent="0.25">
      <c r="B5" t="s">
        <v>0</v>
      </c>
      <c r="C5" s="9">
        <v>0.05</v>
      </c>
      <c r="D5" s="6">
        <f>(C5+1)^(1/$D$2)-1</f>
        <v>4.0741237836483535E-3</v>
      </c>
      <c r="F5" t="s">
        <v>4</v>
      </c>
      <c r="G5" s="2">
        <f>G4/(1+inflation)^(comp_periods)</f>
        <v>253305.9845648371</v>
      </c>
    </row>
    <row r="6" spans="2:7" x14ac:dyDescent="0.25">
      <c r="B6" t="s">
        <v>9</v>
      </c>
      <c r="C6" s="9">
        <v>0.01</v>
      </c>
      <c r="D6" s="6">
        <f t="shared" ref="D6:D8" si="0">(C6+1)^(1/$D$2)-1</f>
        <v>8.295381143461622E-4</v>
      </c>
    </row>
    <row r="7" spans="2:7" x14ac:dyDescent="0.25">
      <c r="B7" t="s">
        <v>10</v>
      </c>
      <c r="C7" s="9">
        <v>2.5000000000000001E-2</v>
      </c>
      <c r="D7" s="6">
        <f t="shared" si="0"/>
        <v>2.0598362698427408E-3</v>
      </c>
    </row>
    <row r="8" spans="2:7" x14ac:dyDescent="0.25">
      <c r="B8" t="s">
        <v>11</v>
      </c>
      <c r="C8" s="9">
        <v>0.04</v>
      </c>
      <c r="D8" s="6">
        <f t="shared" si="0"/>
        <v>3.2737397821989145E-3</v>
      </c>
    </row>
    <row r="9" spans="2:7" x14ac:dyDescent="0.25">
      <c r="F9" s="4"/>
    </row>
    <row r="10" spans="2:7" x14ac:dyDescent="0.25">
      <c r="E10" s="4"/>
      <c r="F10" s="4"/>
    </row>
    <row r="11" spans="2:7" x14ac:dyDescent="0.25">
      <c r="E11" s="4"/>
      <c r="F11" s="4"/>
    </row>
    <row r="12" spans="2:7" x14ac:dyDescent="0.25">
      <c r="E12" s="4"/>
      <c r="F12" s="4"/>
    </row>
    <row r="13" spans="2:7" x14ac:dyDescent="0.25">
      <c r="E13" s="4"/>
      <c r="F13" s="4"/>
    </row>
    <row r="14" spans="2:7" x14ac:dyDescent="0.25">
      <c r="E14" s="4"/>
      <c r="F14" s="4"/>
    </row>
    <row r="15" spans="2:7" x14ac:dyDescent="0.25">
      <c r="E15" s="4"/>
      <c r="F15" s="4"/>
    </row>
    <row r="16" spans="2:7" x14ac:dyDescent="0.25">
      <c r="E16" s="4"/>
      <c r="F16" s="4"/>
    </row>
    <row r="17" spans="5:7" x14ac:dyDescent="0.25">
      <c r="E17" s="4"/>
      <c r="F17" s="4"/>
    </row>
    <row r="18" spans="5:7" x14ac:dyDescent="0.25">
      <c r="E18" s="4"/>
      <c r="F18" s="4"/>
    </row>
    <row r="19" spans="5:7" x14ac:dyDescent="0.25">
      <c r="E19" s="4"/>
      <c r="F19" s="4"/>
    </row>
    <row r="20" spans="5:7" x14ac:dyDescent="0.25">
      <c r="E20" s="4"/>
      <c r="F20" s="4"/>
    </row>
    <row r="21" spans="5:7" x14ac:dyDescent="0.25">
      <c r="E21" s="4"/>
      <c r="F21" s="4"/>
    </row>
    <row r="22" spans="5:7" x14ac:dyDescent="0.25">
      <c r="F22" s="4"/>
      <c r="G22" s="5"/>
    </row>
  </sheetData>
  <sheetProtection algorithmName="SHA-512" hashValue="cRZuoXQtXhNn1hfx6PtPfebxiH6E15wtuYOg1k8qSQzDiv9DlRBeBZwWv/0noafaBV/iEOOi5JjeafVkuWiWKA==" saltValue="YYcGelBzIm/P9SPT8GwfAQ==" spinCount="100000" sheet="1" objects="1" scenarios="1" selectLockedCells="1"/>
  <dataValidations count="1">
    <dataValidation type="list" allowBlank="1" showInputMessage="1" showErrorMessage="1" sqref="C2" xr:uid="{A73FD488-10DC-42AA-A811-6F871EFE4938}">
      <formula1>"monthly,quarterly,annually"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Sheet1</vt:lpstr>
      <vt:lpstr>cont</vt:lpstr>
      <vt:lpstr>cont_inc</vt:lpstr>
      <vt:lpstr>fund_value</vt:lpstr>
      <vt:lpstr>inflation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bfabi</dc:creator>
  <cp:lastModifiedBy>bfabi</cp:lastModifiedBy>
  <dcterms:created xsi:type="dcterms:W3CDTF">2018-08-22T14:12:40Z</dcterms:created>
  <dcterms:modified xsi:type="dcterms:W3CDTF">2018-08-23T10:18:03Z</dcterms:modified>
</cp:coreProperties>
</file>